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ranquias e excedentes" sheetId="1" r:id="rId4"/>
  </sheets>
  <definedNames/>
  <calcPr/>
</workbook>
</file>

<file path=xl/sharedStrings.xml><?xml version="1.0" encoding="utf-8"?>
<sst xmlns="http://schemas.openxmlformats.org/spreadsheetml/2006/main" count="100" uniqueCount="44">
  <si>
    <t>Item</t>
  </si>
  <si>
    <t>Formato</t>
  </si>
  <si>
    <t>Cor</t>
  </si>
  <si>
    <t>Franquia individual por equipamento</t>
  </si>
  <si>
    <t>Valor da página impressa dentro da franquia mensal</t>
  </si>
  <si>
    <t>Quantidade de equipamentos a serem fornecidas</t>
  </si>
  <si>
    <t>Quantidade de páginas contratadas na franquia mensal</t>
  </si>
  <si>
    <t>Valor fixo da Franquia Mensal</t>
  </si>
  <si>
    <t>1
(CATSER 26573)</t>
  </si>
  <si>
    <t xml:space="preserve">A4, carta e ofício
</t>
  </si>
  <si>
    <t>Monocromática</t>
  </si>
  <si>
    <t>2
(CATSER 26573)</t>
  </si>
  <si>
    <t>Valor da página impressa excedente a franquia mensal</t>
  </si>
  <si>
    <t>4
(CATSER 26654)</t>
  </si>
  <si>
    <t>A4, carta e ofício</t>
  </si>
  <si>
    <t>Mês</t>
  </si>
  <si>
    <r>
      <rPr>
        <rFont val="Arial"/>
        <b/>
        <color theme="1"/>
      </rPr>
      <t xml:space="preserve">Franquia mensal
</t>
    </r>
    <r>
      <rPr>
        <rFont val="Arial"/>
        <b val="0"/>
        <color theme="1"/>
      </rPr>
      <t>F</t>
    </r>
  </si>
  <si>
    <r>
      <rPr>
        <rFont val="Arial"/>
        <b/>
        <color theme="1"/>
      </rPr>
      <t xml:space="preserve">Página produzida mensal
</t>
    </r>
    <r>
      <rPr>
        <rFont val="Arial"/>
        <b val="0"/>
        <color theme="1"/>
      </rPr>
      <t>P</t>
    </r>
  </si>
  <si>
    <t>Valor da franquia</t>
  </si>
  <si>
    <r>
      <rPr>
        <rFont val="Arial"/>
        <b/>
        <color theme="1"/>
      </rPr>
      <t xml:space="preserve">Valor excedente
</t>
    </r>
    <r>
      <rPr>
        <rFont val="Arial"/>
        <b val="0"/>
        <color theme="1"/>
      </rPr>
      <t>VE</t>
    </r>
  </si>
  <si>
    <t>Valor mensal</t>
  </si>
  <si>
    <t xml:space="preserve">Redução
</t>
  </si>
  <si>
    <t>(∑ P/ ∑ F)</t>
  </si>
  <si>
    <t>Total</t>
  </si>
  <si>
    <t>Total a ser pago</t>
  </si>
  <si>
    <r>
      <rPr>
        <rFont val="Arial"/>
        <b/>
        <color theme="1"/>
      </rPr>
      <t xml:space="preserve">Delta Excedente
</t>
    </r>
    <r>
      <rPr>
        <rFont val="Arial"/>
        <b val="0"/>
        <color theme="1"/>
      </rPr>
      <t>∆ Exc = ∑ P - ∑ F</t>
    </r>
  </si>
  <si>
    <r>
      <rPr>
        <rFont val="Arial"/>
        <b/>
        <color theme="1"/>
      </rPr>
      <t xml:space="preserve">Valor Delta Excedente
</t>
    </r>
    <r>
      <rPr>
        <rFont val="Arial"/>
        <b val="0"/>
        <color theme="1"/>
      </rPr>
      <t>Valor ∆ Exc</t>
    </r>
  </si>
  <si>
    <t>3
(CATSER 26611)</t>
  </si>
  <si>
    <t>Policromática</t>
  </si>
  <si>
    <t>5
(CATSER 26697)</t>
  </si>
  <si>
    <r>
      <rPr>
        <rFont val="Arial"/>
        <b/>
        <color theme="1"/>
      </rPr>
      <t xml:space="preserve">Franquia mensal
</t>
    </r>
    <r>
      <rPr>
        <rFont val="Arial"/>
        <b val="0"/>
        <color theme="1"/>
      </rPr>
      <t>F</t>
    </r>
  </si>
  <si>
    <r>
      <rPr>
        <rFont val="Arial"/>
        <b/>
        <color theme="1"/>
      </rPr>
      <t xml:space="preserve">Página produzida mensal
</t>
    </r>
    <r>
      <rPr>
        <rFont val="Arial"/>
        <b val="0"/>
        <color theme="1"/>
      </rPr>
      <t>P</t>
    </r>
  </si>
  <si>
    <r>
      <rPr>
        <rFont val="Arial"/>
        <b/>
        <color theme="1"/>
      </rPr>
      <t xml:space="preserve">Valor excedente
</t>
    </r>
    <r>
      <rPr>
        <rFont val="Arial"/>
        <b val="0"/>
        <color theme="1"/>
      </rPr>
      <t>VE</t>
    </r>
  </si>
  <si>
    <r>
      <rPr>
        <rFont val="Arial"/>
        <b/>
        <color theme="1"/>
      </rPr>
      <t xml:space="preserve">Delta Excedente
</t>
    </r>
    <r>
      <rPr>
        <rFont val="Arial"/>
        <b val="0"/>
        <color theme="1"/>
      </rPr>
      <t>∆ Exc = ∑ P - ∑ F</t>
    </r>
  </si>
  <si>
    <r>
      <rPr>
        <rFont val="Arial"/>
        <b/>
        <color theme="1"/>
      </rPr>
      <t xml:space="preserve">Valor Delta Excedente
</t>
    </r>
    <r>
      <rPr>
        <rFont val="Arial"/>
        <b val="0"/>
        <color theme="1"/>
      </rPr>
      <t>Valor ∆ Exc</t>
    </r>
  </si>
  <si>
    <t>Não há</t>
  </si>
  <si>
    <t>A3</t>
  </si>
  <si>
    <t>6
(CATSER 26670)</t>
  </si>
  <si>
    <r>
      <rPr>
        <rFont val="Arial"/>
        <b/>
        <color theme="1"/>
      </rPr>
      <t xml:space="preserve">Franquia mensal
</t>
    </r>
    <r>
      <rPr>
        <rFont val="Arial"/>
        <b val="0"/>
        <color theme="1"/>
      </rPr>
      <t>F</t>
    </r>
  </si>
  <si>
    <r>
      <rPr>
        <rFont val="Arial"/>
        <b/>
        <color theme="1"/>
      </rPr>
      <t xml:space="preserve">Página produzida mensal
</t>
    </r>
    <r>
      <rPr>
        <rFont val="Arial"/>
        <b val="0"/>
        <color theme="1"/>
      </rPr>
      <t>P</t>
    </r>
  </si>
  <si>
    <r>
      <rPr>
        <rFont val="Arial"/>
        <b/>
        <color theme="1"/>
      </rPr>
      <t xml:space="preserve">Valor excedente
</t>
    </r>
    <r>
      <rPr>
        <rFont val="Arial"/>
        <b val="0"/>
        <color theme="1"/>
      </rPr>
      <t>VE</t>
    </r>
  </si>
  <si>
    <r>
      <rPr>
        <rFont val="Arial"/>
        <b/>
        <color theme="1"/>
      </rPr>
      <t xml:space="preserve">Delta Excedente
</t>
    </r>
    <r>
      <rPr>
        <rFont val="Arial"/>
        <b val="0"/>
        <color theme="1"/>
      </rPr>
      <t>∆ Exc = ∑ P - ∑ F</t>
    </r>
  </si>
  <si>
    <r>
      <rPr>
        <rFont val="Arial"/>
        <b/>
        <color theme="1"/>
      </rPr>
      <t xml:space="preserve">Valor Delta Excedente
</t>
    </r>
    <r>
      <rPr>
        <rFont val="Arial"/>
        <b val="0"/>
        <color theme="1"/>
      </rPr>
      <t>Valor ∆ Exc</t>
    </r>
  </si>
  <si>
    <t>Valor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</si>
</sst>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b/>
      <color theme="1"/>
      <name val="Arial"/>
    </font>
    <font>
      <color theme="1"/>
      <name val="Arial"/>
    </font>
    <font>
      <name val="Arial"/>
    </font>
    <font>
      <b/>
      <color rgb="FF000000"/>
      <name val="Arial"/>
    </font>
    <font>
      <strike/>
      <color rgb="FFFFFFFF"/>
      <name val="Arial"/>
    </font>
    <font/>
  </fonts>
  <fills count="11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000000"/>
        <bgColor rgb="FF000000"/>
      </patternFill>
    </fill>
    <fill>
      <patternFill patternType="solid">
        <fgColor rgb="FFFF0000"/>
        <bgColor rgb="FFFF0000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rgb="FFFFFF00"/>
      </patternFill>
    </fill>
    <fill>
      <patternFill patternType="solid">
        <fgColor rgb="FF999999"/>
        <bgColor rgb="FF999999"/>
      </patternFill>
    </fill>
    <fill>
      <patternFill patternType="solid">
        <fgColor rgb="FFA4C2F4"/>
        <bgColor rgb="FFA4C2F4"/>
      </patternFill>
    </fill>
    <fill>
      <patternFill patternType="solid">
        <fgColor rgb="FFB6D7A8"/>
        <bgColor rgb="FFB6D7A8"/>
      </patternFill>
    </fill>
    <fill>
      <patternFill patternType="solid">
        <fgColor rgb="FFFBBC04"/>
        <bgColor rgb="FFFBBC04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shrinkToFit="0" vertical="top" wrapText="1"/>
    </xf>
    <xf borderId="1" fillId="2" fontId="1" numFmtId="0" xfId="0" applyAlignment="1" applyBorder="1" applyFont="1">
      <alignment horizontal="center" vertical="top"/>
    </xf>
    <xf borderId="1" fillId="2" fontId="1" numFmtId="0" xfId="0" applyAlignment="1" applyBorder="1" applyFont="1">
      <alignment horizontal="center" shrinkToFit="0" vertical="top" wrapText="1"/>
    </xf>
    <xf borderId="0" fillId="0" fontId="2" numFmtId="0" xfId="0" applyAlignment="1" applyFont="1">
      <alignment vertical="top"/>
    </xf>
    <xf borderId="1" fillId="2" fontId="2" numFmtId="0" xfId="0" applyAlignment="1" applyBorder="1" applyFont="1">
      <alignment horizontal="center" vertical="top"/>
    </xf>
    <xf borderId="1" fillId="2" fontId="2" numFmtId="0" xfId="0" applyAlignment="1" applyBorder="1" applyFont="1">
      <alignment shrinkToFit="0" vertical="top" wrapText="1"/>
    </xf>
    <xf borderId="1" fillId="2" fontId="2" numFmtId="0" xfId="0" applyAlignment="1" applyBorder="1" applyFont="1">
      <alignment vertical="top"/>
    </xf>
    <xf borderId="1" fillId="2" fontId="2" numFmtId="3" xfId="0" applyAlignment="1" applyBorder="1" applyFont="1" applyNumberFormat="1">
      <alignment horizontal="right" vertical="top"/>
    </xf>
    <xf borderId="1" fillId="0" fontId="3" numFmtId="4" xfId="0" applyAlignment="1" applyBorder="1" applyFont="1" applyNumberFormat="1">
      <alignment readingOrder="0" vertical="top"/>
    </xf>
    <xf borderId="1" fillId="0" fontId="3" numFmtId="0" xfId="0" applyAlignment="1" applyBorder="1" applyFont="1">
      <alignment readingOrder="0" vertical="top"/>
    </xf>
    <xf borderId="1" fillId="2" fontId="2" numFmtId="4" xfId="0" applyAlignment="1" applyBorder="1" applyFont="1" applyNumberFormat="1">
      <alignment horizontal="right" vertical="top"/>
    </xf>
    <xf borderId="1" fillId="0" fontId="2" numFmtId="4" xfId="0" applyAlignment="1" applyBorder="1" applyFont="1" applyNumberFormat="1">
      <alignment vertical="top"/>
    </xf>
    <xf borderId="1" fillId="0" fontId="2" numFmtId="0" xfId="0" applyAlignment="1" applyBorder="1" applyFont="1">
      <alignment vertical="top"/>
    </xf>
    <xf borderId="1" fillId="0" fontId="2" numFmtId="3" xfId="0" applyAlignment="1" applyBorder="1" applyFont="1" applyNumberFormat="1">
      <alignment vertical="top"/>
    </xf>
    <xf borderId="0" fillId="0" fontId="2" numFmtId="3" xfId="0" applyAlignment="1" applyFont="1" applyNumberFormat="1">
      <alignment vertical="top"/>
    </xf>
    <xf borderId="0" fillId="0" fontId="2" numFmtId="4" xfId="0" applyAlignment="1" applyFont="1" applyNumberFormat="1">
      <alignment vertical="top"/>
    </xf>
    <xf borderId="1" fillId="2" fontId="4" numFmtId="0" xfId="0" applyAlignment="1" applyBorder="1" applyFont="1">
      <alignment horizontal="center" shrinkToFit="0" vertical="top" wrapText="1"/>
    </xf>
    <xf borderId="1" fillId="2" fontId="1" numFmtId="0" xfId="0" applyAlignment="1" applyBorder="1" applyFont="1">
      <alignment vertical="top"/>
    </xf>
    <xf borderId="1" fillId="3" fontId="5" numFmtId="4" xfId="0" applyAlignment="1" applyBorder="1" applyFill="1" applyFont="1" applyNumberFormat="1">
      <alignment horizontal="right" vertical="top"/>
    </xf>
    <xf borderId="1" fillId="4" fontId="2" numFmtId="4" xfId="0" applyAlignment="1" applyBorder="1" applyFill="1" applyFont="1" applyNumberFormat="1">
      <alignment horizontal="right" vertical="top"/>
    </xf>
    <xf borderId="1" fillId="5" fontId="2" numFmtId="4" xfId="0" applyAlignment="1" applyBorder="1" applyFill="1" applyFont="1" applyNumberFormat="1">
      <alignment horizontal="right" vertical="top"/>
    </xf>
    <xf borderId="1" fillId="6" fontId="2" numFmtId="3" xfId="0" applyAlignment="1" applyBorder="1" applyFill="1" applyFont="1" applyNumberFormat="1">
      <alignment horizontal="right" vertical="top"/>
    </xf>
    <xf borderId="1" fillId="7" fontId="2" numFmtId="3" xfId="0" applyAlignment="1" applyBorder="1" applyFill="1" applyFont="1" applyNumberFormat="1">
      <alignment horizontal="right" vertical="top"/>
    </xf>
    <xf borderId="1" fillId="8" fontId="2" numFmtId="4" xfId="0" applyAlignment="1" applyBorder="1" applyFill="1" applyFont="1" applyNumberFormat="1">
      <alignment horizontal="right" vertical="top"/>
    </xf>
    <xf borderId="2" fillId="7" fontId="1" numFmtId="0" xfId="0" applyAlignment="1" applyBorder="1" applyFont="1">
      <alignment vertical="top"/>
    </xf>
    <xf borderId="3" fillId="0" fontId="6" numFmtId="0" xfId="0" applyBorder="1" applyFont="1"/>
    <xf borderId="1" fillId="7" fontId="2" numFmtId="4" xfId="0" applyAlignment="1" applyBorder="1" applyFont="1" applyNumberFormat="1">
      <alignment horizontal="right" vertical="top"/>
    </xf>
    <xf borderId="1" fillId="2" fontId="1" numFmtId="10" xfId="0" applyAlignment="1" applyBorder="1" applyFont="1" applyNumberFormat="1">
      <alignment horizontal="center" vertical="top"/>
    </xf>
    <xf borderId="2" fillId="2" fontId="1" numFmtId="0" xfId="0" applyAlignment="1" applyBorder="1" applyFont="1">
      <alignment vertical="top"/>
    </xf>
    <xf borderId="1" fillId="9" fontId="2" numFmtId="3" xfId="0" applyAlignment="1" applyBorder="1" applyFill="1" applyFont="1" applyNumberFormat="1">
      <alignment horizontal="right" vertical="top"/>
    </xf>
    <xf borderId="1" fillId="10" fontId="2" numFmtId="4" xfId="0" applyAlignment="1" applyBorder="1" applyFill="1" applyFont="1" applyNumberFormat="1">
      <alignment horizontal="right" vertical="top"/>
    </xf>
    <xf borderId="0" fillId="0" fontId="2" numFmtId="0" xfId="0" applyAlignment="1" applyFont="1">
      <alignment vertical="bottom"/>
    </xf>
    <xf borderId="1" fillId="2" fontId="1" numFmtId="0" xfId="0" applyAlignment="1" applyBorder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0"/>
    <col customWidth="1" min="2" max="2" width="15.57"/>
  </cols>
  <sheetData>
    <row r="1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>
      <c r="A2" s="5" t="s">
        <v>8</v>
      </c>
      <c r="B2" s="6" t="s">
        <v>9</v>
      </c>
      <c r="C2" s="7" t="s">
        <v>10</v>
      </c>
      <c r="D2" s="8">
        <v>1152.0</v>
      </c>
      <c r="E2" s="9"/>
      <c r="F2" s="10"/>
      <c r="G2" s="8">
        <f t="shared" ref="G2:G3" si="1">F2*D2</f>
        <v>0</v>
      </c>
      <c r="H2" s="11">
        <f t="shared" ref="H2:H3" si="2">E2*G2</f>
        <v>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>
      <c r="A3" s="5" t="s">
        <v>11</v>
      </c>
      <c r="B3" s="6" t="s">
        <v>9</v>
      </c>
      <c r="C3" s="7" t="s">
        <v>10</v>
      </c>
      <c r="D3" s="8">
        <v>5209.0</v>
      </c>
      <c r="E3" s="12"/>
      <c r="F3" s="10"/>
      <c r="G3" s="8">
        <f t="shared" si="1"/>
        <v>0</v>
      </c>
      <c r="H3" s="11">
        <f t="shared" si="2"/>
        <v>0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>
      <c r="A4" s="13"/>
      <c r="B4" s="14"/>
      <c r="C4" s="12"/>
      <c r="D4" s="13"/>
      <c r="E4" s="15"/>
      <c r="F4" s="16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>
      <c r="A5" s="3" t="s">
        <v>0</v>
      </c>
      <c r="B5" s="3" t="s">
        <v>1</v>
      </c>
      <c r="C5" s="3" t="s">
        <v>2</v>
      </c>
      <c r="D5" s="3" t="s">
        <v>12</v>
      </c>
      <c r="E5" s="15"/>
      <c r="F5" s="16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>
      <c r="A6" s="5" t="s">
        <v>13</v>
      </c>
      <c r="B6" s="6" t="s">
        <v>14</v>
      </c>
      <c r="C6" s="7" t="s">
        <v>10</v>
      </c>
      <c r="D6" s="12"/>
      <c r="E6" s="15"/>
      <c r="F6" s="16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>
      <c r="A7" s="13"/>
      <c r="B7" s="14"/>
      <c r="C7" s="12"/>
      <c r="D7" s="13"/>
      <c r="E7" s="14"/>
      <c r="F7" s="12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>
      <c r="A8" s="17" t="s">
        <v>15</v>
      </c>
      <c r="B8" s="3" t="s">
        <v>16</v>
      </c>
      <c r="C8" s="3" t="s">
        <v>17</v>
      </c>
      <c r="D8" s="3" t="s">
        <v>18</v>
      </c>
      <c r="E8" s="3" t="s">
        <v>19</v>
      </c>
      <c r="F8" s="3" t="s">
        <v>20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>
      <c r="A9" s="2">
        <v>1.0</v>
      </c>
      <c r="B9" s="8">
        <f>SUM(G2:G3)</f>
        <v>0</v>
      </c>
      <c r="C9" s="14"/>
      <c r="D9" s="11">
        <f>SUM(H2:H3)</f>
        <v>0</v>
      </c>
      <c r="E9" s="11">
        <f t="shared" ref="E9:E14" si="3">IF((C9-B9)&lt;0,0,(C9-B9)*$D$6)</f>
        <v>0</v>
      </c>
      <c r="F9" s="11">
        <f t="shared" ref="F9:F14" si="4">D9+E9</f>
        <v>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>
      <c r="A10" s="2">
        <v>2.0</v>
      </c>
      <c r="B10" s="8">
        <f>SUM(G2:G3)</f>
        <v>0</v>
      </c>
      <c r="C10" s="14"/>
      <c r="D10" s="11">
        <f>SUM(H2:H3)</f>
        <v>0</v>
      </c>
      <c r="E10" s="11">
        <f t="shared" si="3"/>
        <v>0</v>
      </c>
      <c r="F10" s="11">
        <f t="shared" si="4"/>
        <v>0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>
      <c r="A11" s="2">
        <v>3.0</v>
      </c>
      <c r="B11" s="8">
        <f>SUM(G2:G3)</f>
        <v>0</v>
      </c>
      <c r="C11" s="14"/>
      <c r="D11" s="11">
        <f>SUM(H2:H3)</f>
        <v>0</v>
      </c>
      <c r="E11" s="11">
        <f t="shared" si="3"/>
        <v>0</v>
      </c>
      <c r="F11" s="11">
        <f t="shared" si="4"/>
        <v>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>
      <c r="A12" s="2">
        <v>4.0</v>
      </c>
      <c r="B12" s="8">
        <f>SUM(G2:G3)</f>
        <v>0</v>
      </c>
      <c r="C12" s="14"/>
      <c r="D12" s="11">
        <f>SUM(H2:H3)</f>
        <v>0</v>
      </c>
      <c r="E12" s="11">
        <f t="shared" si="3"/>
        <v>0</v>
      </c>
      <c r="F12" s="11">
        <f t="shared" si="4"/>
        <v>0</v>
      </c>
      <c r="G12" s="13"/>
      <c r="H12" s="1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>
      <c r="A13" s="2">
        <v>5.0</v>
      </c>
      <c r="B13" s="8">
        <f>SUM(G2:G3)</f>
        <v>0</v>
      </c>
      <c r="C13" s="14"/>
      <c r="D13" s="11">
        <f>SUM(H2:H3)</f>
        <v>0</v>
      </c>
      <c r="E13" s="11">
        <f t="shared" si="3"/>
        <v>0</v>
      </c>
      <c r="F13" s="11">
        <f t="shared" si="4"/>
        <v>0</v>
      </c>
      <c r="G13" s="18" t="s">
        <v>21</v>
      </c>
      <c r="H13" s="3" t="str">
        <f>IF(H14&lt;0,"Novo valor a ser pago GRU","Novo valor a ser pago")</f>
        <v>Novo valor a ser pago</v>
      </c>
      <c r="I13" s="13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>
      <c r="A14" s="2">
        <v>6.0</v>
      </c>
      <c r="B14" s="8">
        <f>SUM(G2:G3)</f>
        <v>0</v>
      </c>
      <c r="C14" s="14"/>
      <c r="D14" s="11">
        <f>SUM(H2:H3)</f>
        <v>0</v>
      </c>
      <c r="E14" s="11">
        <f t="shared" si="3"/>
        <v>0</v>
      </c>
      <c r="F14" s="19">
        <f t="shared" si="4"/>
        <v>0</v>
      </c>
      <c r="G14" s="20">
        <f>IF(C15&gt;B15,E15-C17,E15)</f>
        <v>0</v>
      </c>
      <c r="H14" s="21">
        <f>F14-G14</f>
        <v>0</v>
      </c>
      <c r="I14" s="5" t="s">
        <v>22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>
      <c r="A15" s="2" t="s">
        <v>23</v>
      </c>
      <c r="B15" s="22">
        <f t="shared" ref="B15:E15" si="5">SUM(B9:B14)</f>
        <v>0</v>
      </c>
      <c r="C15" s="23">
        <f t="shared" si="5"/>
        <v>0</v>
      </c>
      <c r="D15" s="11">
        <f t="shared" si="5"/>
        <v>0</v>
      </c>
      <c r="E15" s="24">
        <f t="shared" si="5"/>
        <v>0</v>
      </c>
      <c r="F15" s="25" t="s">
        <v>24</v>
      </c>
      <c r="G15" s="26"/>
      <c r="H15" s="27">
        <f>SUM(F9:F13)+H14</f>
        <v>0</v>
      </c>
      <c r="I15" s="28" t="str">
        <f>C15/B15</f>
        <v>#DIV/0!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>
      <c r="A16" s="29" t="s">
        <v>25</v>
      </c>
      <c r="B16" s="26"/>
      <c r="C16" s="30">
        <f>C15-B15</f>
        <v>0</v>
      </c>
      <c r="D16" s="4"/>
      <c r="E16" s="16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>
      <c r="A17" s="29" t="s">
        <v>26</v>
      </c>
      <c r="B17" s="26"/>
      <c r="C17" s="31">
        <f>IF(C16&lt;0,0,C16*D6)</f>
        <v>0</v>
      </c>
      <c r="D17" s="4"/>
      <c r="E17" s="16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>
      <c r="A18" s="13"/>
      <c r="B18" s="13"/>
      <c r="C18" s="14"/>
      <c r="D18" s="13"/>
      <c r="E18" s="13"/>
      <c r="F18" s="13"/>
      <c r="G18" s="13"/>
      <c r="H18" s="13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>
      <c r="A19" s="3" t="s">
        <v>0</v>
      </c>
      <c r="B19" s="2" t="s">
        <v>1</v>
      </c>
      <c r="C19" s="2" t="s">
        <v>2</v>
      </c>
      <c r="D19" s="3" t="s">
        <v>3</v>
      </c>
      <c r="E19" s="3" t="s">
        <v>4</v>
      </c>
      <c r="F19" s="3" t="s">
        <v>5</v>
      </c>
      <c r="G19" s="3" t="s">
        <v>6</v>
      </c>
      <c r="H19" s="3" t="s">
        <v>7</v>
      </c>
      <c r="I19" s="4"/>
      <c r="J19" s="32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>
      <c r="A20" s="5" t="s">
        <v>27</v>
      </c>
      <c r="B20" s="6" t="s">
        <v>9</v>
      </c>
      <c r="C20" s="7" t="s">
        <v>28</v>
      </c>
      <c r="D20" s="8">
        <f>356</f>
        <v>356</v>
      </c>
      <c r="E20" s="12"/>
      <c r="F20" s="13"/>
      <c r="G20" s="8">
        <f>F20*D20</f>
        <v>0</v>
      </c>
      <c r="H20" s="11">
        <f>E20*G20</f>
        <v>0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>
      <c r="A21" s="13"/>
      <c r="B21" s="14"/>
      <c r="C21" s="12"/>
      <c r="D21" s="13"/>
      <c r="E21" s="15"/>
      <c r="F21" s="16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>
      <c r="A22" s="3" t="s">
        <v>0</v>
      </c>
      <c r="B22" s="3" t="s">
        <v>1</v>
      </c>
      <c r="C22" s="3" t="s">
        <v>2</v>
      </c>
      <c r="D22" s="3" t="s">
        <v>12</v>
      </c>
      <c r="E22" s="15"/>
      <c r="F22" s="16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>
      <c r="A23" s="5" t="s">
        <v>29</v>
      </c>
      <c r="B23" s="6" t="s">
        <v>14</v>
      </c>
      <c r="C23" s="7" t="s">
        <v>28</v>
      </c>
      <c r="D23" s="12"/>
      <c r="E23" s="15"/>
      <c r="F23" s="16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>
      <c r="A24" s="13"/>
      <c r="B24" s="14"/>
      <c r="C24" s="12"/>
      <c r="D24" s="13"/>
      <c r="E24" s="14"/>
      <c r="F24" s="12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>
      <c r="A25" s="17" t="s">
        <v>15</v>
      </c>
      <c r="B25" s="3" t="s">
        <v>30</v>
      </c>
      <c r="C25" s="3" t="s">
        <v>31</v>
      </c>
      <c r="D25" s="3" t="s">
        <v>18</v>
      </c>
      <c r="E25" s="3" t="s">
        <v>32</v>
      </c>
      <c r="F25" s="3" t="s">
        <v>20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>
      <c r="A26" s="2">
        <v>1.0</v>
      </c>
      <c r="B26" s="8">
        <f>SUM(G20)</f>
        <v>0</v>
      </c>
      <c r="C26" s="14"/>
      <c r="D26" s="11">
        <f>SUM(H20)</f>
        <v>0</v>
      </c>
      <c r="E26" s="11">
        <f t="shared" ref="E26:E31" si="6">IF((C26-B26)&lt;0,0,(C26-B26)*$D$23)</f>
        <v>0</v>
      </c>
      <c r="F26" s="11">
        <f t="shared" ref="F26:F31" si="7">D26+E26</f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>
      <c r="A27" s="2">
        <v>2.0</v>
      </c>
      <c r="B27" s="8">
        <f>SUM(G20)</f>
        <v>0</v>
      </c>
      <c r="C27" s="14"/>
      <c r="D27" s="11">
        <f>SUM(H20)</f>
        <v>0</v>
      </c>
      <c r="E27" s="11">
        <f t="shared" si="6"/>
        <v>0</v>
      </c>
      <c r="F27" s="11">
        <f t="shared" si="7"/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>
      <c r="A28" s="2">
        <v>3.0</v>
      </c>
      <c r="B28" s="8">
        <f>SUM(G20)</f>
        <v>0</v>
      </c>
      <c r="C28" s="14"/>
      <c r="D28" s="11">
        <f>SUM(H20)</f>
        <v>0</v>
      </c>
      <c r="E28" s="11">
        <f t="shared" si="6"/>
        <v>0</v>
      </c>
      <c r="F28" s="11">
        <f t="shared" si="7"/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>
      <c r="A29" s="2">
        <v>4.0</v>
      </c>
      <c r="B29" s="8">
        <f>SUM(G20)</f>
        <v>0</v>
      </c>
      <c r="C29" s="14"/>
      <c r="D29" s="11">
        <f>SUM(H20)</f>
        <v>0</v>
      </c>
      <c r="E29" s="11">
        <f t="shared" si="6"/>
        <v>0</v>
      </c>
      <c r="F29" s="11">
        <f t="shared" si="7"/>
        <v>0</v>
      </c>
      <c r="G29" s="13"/>
      <c r="H29" s="13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>
      <c r="A30" s="2">
        <v>5.0</v>
      </c>
      <c r="B30" s="8">
        <f>SUM(G20)</f>
        <v>0</v>
      </c>
      <c r="C30" s="14"/>
      <c r="D30" s="11">
        <f>SUM(H20)</f>
        <v>0</v>
      </c>
      <c r="E30" s="11">
        <f t="shared" si="6"/>
        <v>0</v>
      </c>
      <c r="F30" s="11">
        <f t="shared" si="7"/>
        <v>0</v>
      </c>
      <c r="G30" s="18" t="s">
        <v>21</v>
      </c>
      <c r="H30" s="3" t="str">
        <f>IF(H31&lt;0,"Novo valor a ser pago GRU","Novo valor a ser pago")</f>
        <v>Novo valor a ser pago</v>
      </c>
      <c r="I30" s="13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>
      <c r="A31" s="2">
        <v>6.0</v>
      </c>
      <c r="B31" s="8">
        <f>SUM(G20)</f>
        <v>0</v>
      </c>
      <c r="C31" s="14"/>
      <c r="D31" s="11">
        <f>SUM(H20)</f>
        <v>0</v>
      </c>
      <c r="E31" s="11">
        <f t="shared" si="6"/>
        <v>0</v>
      </c>
      <c r="F31" s="19">
        <f t="shared" si="7"/>
        <v>0</v>
      </c>
      <c r="G31" s="20">
        <f>IF(C32&gt;B32,E32-C34,E32)</f>
        <v>0</v>
      </c>
      <c r="H31" s="21">
        <f>F31-G31</f>
        <v>0</v>
      </c>
      <c r="I31" s="5" t="s">
        <v>22</v>
      </c>
      <c r="J31" s="32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>
      <c r="A32" s="2" t="s">
        <v>23</v>
      </c>
      <c r="B32" s="22">
        <f t="shared" ref="B32:E32" si="8">SUM(B26:B31)</f>
        <v>0</v>
      </c>
      <c r="C32" s="23">
        <f t="shared" si="8"/>
        <v>0</v>
      </c>
      <c r="D32" s="11">
        <f t="shared" si="8"/>
        <v>0</v>
      </c>
      <c r="E32" s="24">
        <f t="shared" si="8"/>
        <v>0</v>
      </c>
      <c r="F32" s="25" t="s">
        <v>24</v>
      </c>
      <c r="G32" s="26"/>
      <c r="H32" s="27">
        <f>SUM(F26:F30)+H31</f>
        <v>0</v>
      </c>
      <c r="I32" s="28" t="str">
        <f>C32/B32</f>
        <v>#DIV/0!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>
      <c r="A33" s="29" t="s">
        <v>33</v>
      </c>
      <c r="B33" s="26"/>
      <c r="C33" s="30">
        <f>C32-B32</f>
        <v>0</v>
      </c>
      <c r="D33" s="4"/>
      <c r="E33" s="16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>
      <c r="A34" s="29" t="s">
        <v>34</v>
      </c>
      <c r="B34" s="26"/>
      <c r="C34" s="31">
        <f>IF(C33&lt;0,0,C33*D23)</f>
        <v>0</v>
      </c>
      <c r="D34" s="4"/>
      <c r="E34" s="16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>
      <c r="A35" s="13"/>
      <c r="B35" s="13"/>
      <c r="C35" s="13"/>
      <c r="D35" s="14"/>
      <c r="E35" s="12"/>
      <c r="F35" s="13"/>
      <c r="G35" s="14"/>
      <c r="H35" s="12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>
      <c r="A36" s="3" t="s">
        <v>0</v>
      </c>
      <c r="B36" s="2" t="s">
        <v>1</v>
      </c>
      <c r="C36" s="2" t="s">
        <v>2</v>
      </c>
      <c r="D36" s="3" t="s">
        <v>3</v>
      </c>
      <c r="E36" s="3" t="s">
        <v>4</v>
      </c>
      <c r="F36" s="3" t="s">
        <v>5</v>
      </c>
      <c r="G36" s="3" t="s">
        <v>6</v>
      </c>
      <c r="H36" s="3" t="s">
        <v>7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>
      <c r="A37" s="5" t="s">
        <v>35</v>
      </c>
      <c r="B37" s="6" t="s">
        <v>36</v>
      </c>
      <c r="C37" s="7" t="s">
        <v>10</v>
      </c>
      <c r="D37" s="8">
        <v>0.0</v>
      </c>
      <c r="E37" s="12"/>
      <c r="F37" s="13"/>
      <c r="G37" s="8">
        <f>F37*D37</f>
        <v>0</v>
      </c>
      <c r="H37" s="11">
        <f>E37*G37</f>
        <v>0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>
      <c r="A38" s="13"/>
      <c r="B38" s="14"/>
      <c r="C38" s="12"/>
      <c r="D38" s="13"/>
      <c r="E38" s="15"/>
      <c r="F38" s="16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>
      <c r="A39" s="3" t="s">
        <v>0</v>
      </c>
      <c r="B39" s="3" t="s">
        <v>1</v>
      </c>
      <c r="C39" s="3" t="s">
        <v>2</v>
      </c>
      <c r="D39" s="3" t="s">
        <v>12</v>
      </c>
      <c r="E39" s="15"/>
      <c r="F39" s="16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>
      <c r="A40" s="5" t="s">
        <v>37</v>
      </c>
      <c r="B40" s="6" t="s">
        <v>36</v>
      </c>
      <c r="C40" s="7" t="s">
        <v>10</v>
      </c>
      <c r="D40" s="12"/>
      <c r="E40" s="15"/>
      <c r="F40" s="16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>
      <c r="A41" s="13"/>
      <c r="B41" s="14"/>
      <c r="C41" s="12"/>
      <c r="D41" s="13"/>
      <c r="E41" s="14"/>
      <c r="F41" s="12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>
      <c r="A42" s="17" t="s">
        <v>15</v>
      </c>
      <c r="B42" s="3" t="s">
        <v>38</v>
      </c>
      <c r="C42" s="3" t="s">
        <v>39</v>
      </c>
      <c r="D42" s="3" t="s">
        <v>18</v>
      </c>
      <c r="E42" s="3" t="s">
        <v>40</v>
      </c>
      <c r="F42" s="3" t="s">
        <v>20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>
      <c r="A43" s="2">
        <v>1.0</v>
      </c>
      <c r="B43" s="8">
        <f>SUM(G37)</f>
        <v>0</v>
      </c>
      <c r="C43" s="14"/>
      <c r="D43" s="11">
        <f>SUM(H37)</f>
        <v>0</v>
      </c>
      <c r="E43" s="11">
        <f t="shared" ref="E43:E48" si="9">IF((C43-B43)&lt;0,0,(C43-B43)*$D$40)</f>
        <v>0</v>
      </c>
      <c r="F43" s="11">
        <f t="shared" ref="F43:F48" si="10">D43+E43</f>
        <v>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>
      <c r="A44" s="2">
        <v>2.0</v>
      </c>
      <c r="B44" s="8">
        <f>SUM(G37)</f>
        <v>0</v>
      </c>
      <c r="C44" s="14"/>
      <c r="D44" s="11">
        <f>SUM(H37)</f>
        <v>0</v>
      </c>
      <c r="E44" s="11">
        <f t="shared" si="9"/>
        <v>0</v>
      </c>
      <c r="F44" s="11">
        <f t="shared" si="10"/>
        <v>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>
      <c r="A45" s="2">
        <v>3.0</v>
      </c>
      <c r="B45" s="8">
        <f>SUM(G37)</f>
        <v>0</v>
      </c>
      <c r="C45" s="14"/>
      <c r="D45" s="11">
        <f>SUM(H37)</f>
        <v>0</v>
      </c>
      <c r="E45" s="11">
        <f t="shared" si="9"/>
        <v>0</v>
      </c>
      <c r="F45" s="11">
        <f t="shared" si="10"/>
        <v>0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>
      <c r="A46" s="2">
        <v>4.0</v>
      </c>
      <c r="B46" s="8">
        <f>SUM(G37)</f>
        <v>0</v>
      </c>
      <c r="C46" s="14"/>
      <c r="D46" s="11">
        <f>SUM(H37)</f>
        <v>0</v>
      </c>
      <c r="E46" s="11">
        <f t="shared" si="9"/>
        <v>0</v>
      </c>
      <c r="F46" s="11">
        <f t="shared" si="10"/>
        <v>0</v>
      </c>
      <c r="G46" s="13"/>
      <c r="H46" s="13"/>
      <c r="I46" s="4"/>
      <c r="J46" s="16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>
      <c r="A47" s="2">
        <v>5.0</v>
      </c>
      <c r="B47" s="8">
        <f>SUM(G37)</f>
        <v>0</v>
      </c>
      <c r="C47" s="14"/>
      <c r="D47" s="11">
        <f>SUM(H37)</f>
        <v>0</v>
      </c>
      <c r="E47" s="11">
        <f t="shared" si="9"/>
        <v>0</v>
      </c>
      <c r="F47" s="11">
        <f t="shared" si="10"/>
        <v>0</v>
      </c>
      <c r="G47" s="18" t="s">
        <v>21</v>
      </c>
      <c r="H47" s="3" t="str">
        <f>IF(H48&lt;0,"Novo valor a ser pago GRU","Novo valor a ser pago")</f>
        <v>Novo valor a ser pago</v>
      </c>
      <c r="I47" s="13"/>
      <c r="J47" s="16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>
      <c r="A48" s="2">
        <v>6.0</v>
      </c>
      <c r="B48" s="8">
        <f>SUM(G37)</f>
        <v>0</v>
      </c>
      <c r="C48" s="14"/>
      <c r="D48" s="11">
        <f>SUM(H37)</f>
        <v>0</v>
      </c>
      <c r="E48" s="11">
        <f t="shared" si="9"/>
        <v>0</v>
      </c>
      <c r="F48" s="19">
        <f t="shared" si="10"/>
        <v>0</v>
      </c>
      <c r="G48" s="20">
        <f>IF(C49&gt;B49,E49-C51,E49)</f>
        <v>0</v>
      </c>
      <c r="H48" s="21">
        <f>F48-G48</f>
        <v>0</v>
      </c>
      <c r="I48" s="5" t="s">
        <v>22</v>
      </c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>
      <c r="A49" s="2" t="s">
        <v>23</v>
      </c>
      <c r="B49" s="22">
        <f t="shared" ref="B49:E49" si="11">SUM(B43:B48)</f>
        <v>0</v>
      </c>
      <c r="C49" s="23">
        <f t="shared" si="11"/>
        <v>0</v>
      </c>
      <c r="D49" s="11">
        <f t="shared" si="11"/>
        <v>0</v>
      </c>
      <c r="E49" s="24">
        <f t="shared" si="11"/>
        <v>0</v>
      </c>
      <c r="F49" s="25" t="s">
        <v>24</v>
      </c>
      <c r="G49" s="26"/>
      <c r="H49" s="27">
        <f>SUM(F43:F47)+H48</f>
        <v>0</v>
      </c>
      <c r="I49" s="28" t="str">
        <f>C49/B49</f>
        <v>#DIV/0!</v>
      </c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>
      <c r="A50" s="29" t="s">
        <v>41</v>
      </c>
      <c r="B50" s="26"/>
      <c r="C50" s="30">
        <f>C49-B49</f>
        <v>0</v>
      </c>
      <c r="D50" s="4"/>
      <c r="E50" s="16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>
      <c r="A51" s="29" t="s">
        <v>42</v>
      </c>
      <c r="B51" s="26"/>
      <c r="C51" s="31">
        <f>IF(C50&lt;0,0,C50*D40)</f>
        <v>0</v>
      </c>
      <c r="D51" s="4"/>
      <c r="E51" s="16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>
      <c r="A52" s="13"/>
      <c r="B52" s="13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>
      <c r="A53" s="17" t="s">
        <v>15</v>
      </c>
      <c r="B53" s="3" t="s">
        <v>43</v>
      </c>
      <c r="C53" s="13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>
      <c r="A54" s="5">
        <v>1.0</v>
      </c>
      <c r="B54" s="11">
        <f t="shared" ref="B54:B58" si="12">F9+F26+F43</f>
        <v>0</v>
      </c>
      <c r="C54" s="33" t="s">
        <v>20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>
      <c r="A55" s="5">
        <v>2.0</v>
      </c>
      <c r="B55" s="11">
        <f t="shared" si="12"/>
        <v>0</v>
      </c>
      <c r="C55" s="33" t="s">
        <v>20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>
      <c r="A56" s="5">
        <v>3.0</v>
      </c>
      <c r="B56" s="11">
        <f t="shared" si="12"/>
        <v>0</v>
      </c>
      <c r="C56" s="33" t="s">
        <v>20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>
      <c r="A57" s="5">
        <v>4.0</v>
      </c>
      <c r="B57" s="11">
        <f t="shared" si="12"/>
        <v>0</v>
      </c>
      <c r="C57" s="33" t="s">
        <v>20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>
      <c r="A58" s="5">
        <v>5.0</v>
      </c>
      <c r="B58" s="11">
        <f t="shared" si="12"/>
        <v>0</v>
      </c>
      <c r="C58" s="33" t="s">
        <v>20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>
      <c r="A59" s="5">
        <v>6.0</v>
      </c>
      <c r="B59" s="11">
        <f>H14+H31+H48</f>
        <v>0</v>
      </c>
      <c r="C59" s="33" t="str">
        <f>IF(B59&lt;0,"Novo valor a ser pago GRU","Novo valor a ser pago")</f>
        <v>Novo valor a ser pago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</sheetData>
  <mergeCells count="9">
    <mergeCell ref="A50:B50"/>
    <mergeCell ref="A51:B51"/>
    <mergeCell ref="F15:G15"/>
    <mergeCell ref="A16:B16"/>
    <mergeCell ref="A17:B17"/>
    <mergeCell ref="F32:G32"/>
    <mergeCell ref="A33:B33"/>
    <mergeCell ref="A34:B34"/>
    <mergeCell ref="F49:G49"/>
  </mergeCells>
  <drawing r:id="rId1"/>
</worksheet>
</file>